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inel" sheetId="1" state="visible" r:id="rId3"/>
    <sheet name="Registo Mensal" sheetId="2" state="visible" r:id="rId4"/>
    <sheet name="Origem dos Lead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<sst xmlns="http://schemas.openxmlformats.org/spreadsheetml/2006/main" count="51" uniqueCount="49">
  <si>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RL Wedding Mentor</t>
  </si>
  <si>
    <t xml:space="preserve">Dashboard de Métricas</t>
  </si>
  <si>
    <t xml:space="preserve">As 4 métricas que tornam os 100K um patamar, não sorte. Preenche o «Registo Mensal» e isto atualiza-se.</t>
  </si>
  <si>
    <t xml:space="preserve">RECEITA DO ANO</t>
  </si>
  <si>
    <t xml:space="preserve">CASAMENTOS</t>
  </si>
  <si>
    <t xml:space="preserve">TICKET MÉDIO</t>
  </si>
  <si>
    <t xml:space="preserve">LEADS (TOTAL)</t>
  </si>
  <si>
    <t xml:space="preserve">TAXA DE FECHO</t>
  </si>
  <si>
    <t xml:space="preserve">META ANUAL</t>
  </si>
  <si>
    <t xml:space="preserve">PROGRESSO PARA OS 100.000€</t>
  </si>
  <si>
    <t xml:space="preserve">do objetivo anual alcançado</t>
  </si>
  <si>
    <t xml:space="preserve">Leitura rápida</t>
  </si>
  <si>
    <t xml:space="preserve">•  Leads, quantos pedidos chegam e de onde (vê «Origem dos Leads»).</t>
  </si>
  <si>
    <t xml:space="preserve">•  Taxa de fecho, % de reuniões que viram venda. Saúde da reunião e proposta.</t>
  </si>
  <si>
    <t xml:space="preserve">•  Ticket médio, quanto vale cada casamento. A alavanca mais direta para os 100K.</t>
  </si>
  <si>
    <t xml:space="preserve">•  Origem, de onde vêm os que fecham. Onde investir mais tempo e energia.</t>
  </si>
  <si>
    <t xml:space="preserve">Registo Mensal</t>
  </si>
  <si>
    <t xml:space="preserve">Preenche as colunas a azul: Leads, Reuniões, Vendas e Receita. As restantes calculam-se sozinhas.</t>
  </si>
  <si>
    <t xml:space="preserve">Mês</t>
  </si>
  <si>
    <t xml:space="preserve">Leads</t>
  </si>
  <si>
    <t xml:space="preserve">Reuniões</t>
  </si>
  <si>
    <t xml:space="preserve">Vendas</t>
  </si>
  <si>
    <t xml:space="preserve">Receita (€)</t>
  </si>
  <si>
    <t xml:space="preserve">Taxa de fecho</t>
  </si>
  <si>
    <t xml:space="preserve">Ticket médio (€)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</si>
  <si>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</si>
  <si>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</si>
  <si>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</si>
  <si>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</si>
  <si>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</si>
  <si>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</si>
  <si>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</si>
  <si>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</si>
  <si>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</si>
  <si>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</si>
  <si>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Novembro</t>
  </si>
  <si>
    <t xml:space="preserve">Dezembro</t>
  </si>
  <si>
    <t xml:space="preserve">TOTAL / MÉDIA</t>
  </si>
  <si>
    <t xml:space="preserve">Origem dos Leads</t>
  </si>
  <si>
    <t xml:space="preserve">De onde vêm os leads e quais convertem. Mostra que pilar do teu motor está a funcionar.</t>
  </si>
  <si>
    <t xml:space="preserve">Origem</t>
  </si>
  <si>
    <t xml:space="preserve">% dos leads</t>
  </si>
  <si>
    <t xml:space="preserve">Taxa de conversão</t>
  </si>
  <si>
    <t xml:space="preserve">Instagram</t>
  </si>
  <si>
    <t xml:space="preserve">Google / SEO</t>
  </si>
  <si>
    <t xml:space="preserve">Indicação de casais</t>
  </si>
  <si>
    <t xml:space="preserve">Parcerias (espaços, planners)</t>
  </si>
  <si>
    <t xml:space="preserve">Outro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</si>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</sst>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"/>
    <numFmt numFmtId="166" formatCode="0"/>
    <numFmt numFmtId="167" formatCode="0.0%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9A7B66"/>
      <name val="Calibri"/>
      <family val="0"/>
      <charset val="1"/>
    </font>
    <font>
      <b val="true"/>
      <sz val="18"/>
      <color rgb="FF33302B"/>
      <name val="Calibri"/>
      <family val="0"/>
      <charset val="1"/>
    </font>
    <font>
      <i val="true"/>
      <sz val="10"/>
      <color rgb="FF8A7E72"/>
      <name val="Calibri"/>
      <family val="0"/>
      <charset val="1"/>
    </font>
    <font>
      <b val="true"/>
      <sz val="9"/>
      <color rgb="FF9A7B66"/>
      <name val="Calibri"/>
      <family val="0"/>
      <charset val="1"/>
    </font>
    <font>
      <b val="true"/>
      <sz val="20"/>
      <color rgb="FF33302B"/>
      <name val="Calibri"/>
      <family val="0"/>
      <charset val="1"/>
    </font>
    <font>
      <sz val="11"/>
      <color rgb="FF2E6DB8"/>
      <name val="Calibri"/>
      <family val="0"/>
      <charset val="1"/>
    </font>
    <font>
      <b val="true"/>
      <sz val="16"/>
      <color rgb="FF9A7B66"/>
      <name val="Calibri"/>
      <family val="0"/>
      <charset val="1"/>
    </font>
    <font>
      <b val="true"/>
      <sz val="11"/>
      <color rgb="FF33302B"/>
      <name val="Calibri"/>
      <family val="0"/>
      <charset val="1"/>
    </font>
    <font>
      <sz val="11"/>
      <color rgb="FF33302B"/>
      <name val="Calibri"/>
      <family val="0"/>
      <charset val="1"/>
    </font>
    <font>
      <b val="true"/>
      <sz val="11"/>
      <color rgb="FF9A7B66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8F6F3"/>
        <bgColor rgb="FFEFE7DE"/>
      </patternFill>
    </fill>
    <fill>
      <patternFill patternType="solid">
        <fgColor rgb="FFEFE7DE"/>
        <bgColor rgb="FFE3D9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D9CC"/>
      </left>
      <right style="thin">
        <color rgb="FFE3D9CC"/>
      </right>
      <top style="thin">
        <color rgb="FFE3D9CC"/>
      </top>
      <bottom style="thin">
        <color rgb="FFE3D9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8F6F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7E72"/>
      <rgbColor rgb="FF9999FF"/>
      <rgbColor rgb="FF993366"/>
      <rgbColor rgb="FFEFE7DE"/>
      <rgbColor rgb="FFCCFFFF"/>
      <rgbColor rgb="FF660066"/>
      <rgbColor rgb="FFFF8080"/>
      <rgbColor rgb="FF0066CC"/>
      <rgbColor rgb="FFE3D9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6DB8"/>
      <rgbColor rgb="FF33CCCC"/>
      <rgbColor rgb="FF99CC00"/>
      <rgbColor rgb="FFFFCC00"/>
      <rgbColor rgb="FFFF9900"/>
      <rgbColor rgb="FFFF6600"/>
      <rgbColor rgb="FF666699"/>
      <rgbColor rgb="FF9A7B66"/>
      <rgbColor rgb="FF003366"/>
      <rgbColor rgb="FF339966"/>
      <rgbColor rgb="FF003300"/>
      <rgbColor rgb="FF333300"/>
      <rgbColor rgb="FF993300"/>
      <rgbColor rgb="FF993366"/>
      <rgbColor rgb="FF333399"/>
      <rgbColor rgb="FF3330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0"/>
    <col collapsed="false" customWidth="true" hidden="false" outlineLevel="0" max="5" min="3" style="0" width="15"/>
    <col collapsed="false" customWidth="true" hidden="false" outlineLevel="0" max="6" min="6" style="0" width="18"/>
    <col collapsed="false" customWidth="true" hidden="false" outlineLevel="0" max="7" min="7" style="0" width="6"/>
  </cols>
  <sheetData>
    <row r="2" customFormat="false" ht="15" hidden="false" customHeight="false" outlineLevel="0" collapsed="false">
      <c r="B2" s="1" t="s">
        <v>0</v>
      </c>
    </row>
    <row r="3" customFormat="false" ht="22.0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  <c r="C4" s="3"/>
      <c r="D4" s="3"/>
      <c r="E4" s="3"/>
      <c r="F4" s="3"/>
      <c r="G4" s="3"/>
    </row>
    <row r="6" customFormat="false" ht="15" hidden="false" customHeight="false" outlineLevel="0" collapsed="false">
      <c r="B6" s="4" t="s">
        <v>3</v>
      </c>
      <c r="C6" s="4"/>
      <c r="D6" s="4" t="s">
        <v>4</v>
      </c>
      <c r="E6" s="4"/>
      <c r="F6" s="4" t="s">
        <v>5</v>
      </c>
      <c r="G6" s="4"/>
    </row>
    <row r="7" customFormat="false" ht="24.45" hidden="false" customHeight="false" outlineLevel="0" collapsed="false">
      <c r="B7" s="5" t="n">
        <f aca="false">'Registo Mensal'!F18</f>
        <v>79500</v>
      </c>
      <c r="C7" s="5"/>
      <c r="D7" s="6" t="n">
        <f aca="false">'Registo Mensal'!E18</f>
        <v>17</v>
      </c>
      <c r="E7" s="6"/>
      <c r="F7" s="5" t="n">
        <f aca="false">'Registo Mensal'!H18</f>
        <v>4676.47058823529</v>
      </c>
      <c r="G7" s="5"/>
    </row>
    <row r="9" customFormat="false" ht="15" hidden="false" customHeight="false" outlineLevel="0" collapsed="false">
      <c r="B9" s="4" t="s">
        <v>6</v>
      </c>
      <c r="C9" s="4"/>
      <c r="D9" s="4" t="s">
        <v>7</v>
      </c>
      <c r="E9" s="4"/>
      <c r="F9" s="4" t="s">
        <v>8</v>
      </c>
      <c r="G9" s="4"/>
    </row>
    <row r="10" customFormat="false" ht="24.45" hidden="false" customHeight="false" outlineLevel="0" collapsed="false">
      <c r="B10" s="6" t="n">
        <f aca="false">'Registo Mensal'!C18</f>
        <v>54</v>
      </c>
      <c r="C10" s="6"/>
      <c r="D10" s="7" t="n">
        <f aca="false">'Registo Mensal'!G18</f>
        <v>0.53125</v>
      </c>
      <c r="E10" s="7"/>
      <c r="F10" s="8" t="n">
        <f aca="false">100000</f>
        <v>100000</v>
      </c>
      <c r="G10" s="8"/>
    </row>
    <row r="12" customFormat="false" ht="15" hidden="false" customHeight="false" outlineLevel="0" collapsed="false">
      <c r="B12" s="9" t="s">
        <v>9</v>
      </c>
    </row>
    <row r="13" customFormat="false" ht="19.7" hidden="false" customHeight="false" outlineLevel="0" collapsed="false">
      <c r="B13" s="10" t="n">
        <f aca="false">IFERROR('Registo Mensal'!F18/100000,0)</f>
        <v>0.795</v>
      </c>
      <c r="C13" s="3" t="s">
        <v>10</v>
      </c>
      <c r="D13" s="3"/>
      <c r="E13" s="3"/>
      <c r="F13" s="3"/>
      <c r="G13" s="3"/>
    </row>
    <row r="16" customFormat="false" ht="15" hidden="false" customHeight="false" outlineLevel="0" collapsed="false">
      <c r="B16" s="11" t="s">
        <v>11</v>
      </c>
    </row>
    <row r="17" customFormat="false" ht="15" hidden="false" customHeight="false" outlineLevel="0" collapsed="false">
      <c r="B17" s="12" t="s">
        <v>12</v>
      </c>
      <c r="C17" s="12"/>
      <c r="D17" s="12"/>
      <c r="E17" s="12"/>
      <c r="F17" s="12"/>
      <c r="G17" s="12"/>
    </row>
    <row r="18" customFormat="false" ht="15" hidden="false" customHeight="false" outlineLevel="0" collapsed="false">
      <c r="B18" s="12" t="s">
        <v>13</v>
      </c>
      <c r="C18" s="12"/>
      <c r="D18" s="12"/>
      <c r="E18" s="12"/>
      <c r="F18" s="12"/>
      <c r="G18" s="12"/>
    </row>
    <row r="19" customFormat="false" ht="15" hidden="false" customHeight="false" outlineLevel="0" collapsed="false">
      <c r="B19" s="12" t="s">
        <v>14</v>
      </c>
      <c r="C19" s="12"/>
      <c r="D19" s="12"/>
      <c r="E19" s="12"/>
      <c r="F19" s="12"/>
      <c r="G19" s="12"/>
    </row>
    <row r="20" customFormat="false" ht="15" hidden="false" customHeight="false" outlineLevel="0" collapsed="false">
      <c r="B20" s="12" t="s">
        <v>15</v>
      </c>
      <c r="C20" s="12"/>
      <c r="D20" s="12"/>
      <c r="E20" s="12"/>
      <c r="F20" s="12"/>
      <c r="G20" s="12"/>
    </row>
  </sheetData>
  <mergeCells count="18">
    <mergeCell ref="B4:G4"/>
    <mergeCell ref="B6:C6"/>
    <mergeCell ref="D6:E6"/>
    <mergeCell ref="F6:G6"/>
    <mergeCell ref="B7:C7"/>
    <mergeCell ref="D7:E7"/>
    <mergeCell ref="F7:G7"/>
    <mergeCell ref="B9:C9"/>
    <mergeCell ref="D9:E9"/>
    <mergeCell ref="F9:G9"/>
    <mergeCell ref="B10:C10"/>
    <mergeCell ref="D10:E10"/>
    <mergeCell ref="F10:G10"/>
    <mergeCell ref="C13:G13"/>
    <mergeCell ref="B17:G17"/>
    <mergeCell ref="B18:G18"/>
    <mergeCell ref="B19:G19"/>
    <mergeCell ref="B20:G20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6"/>
    <col collapsed="false" customWidth="true" hidden="false" outlineLevel="0" max="5" min="3" style="0" width="11"/>
    <col collapsed="false" customWidth="true" hidden="false" outlineLevel="0" max="7" min="6" style="0" width="13"/>
    <col collapsed="false" customWidth="true" hidden="false" outlineLevel="0" max="8" min="8" style="0" width="15"/>
  </cols>
  <sheetData>
    <row r="2" customFormat="false" ht="22.05" hidden="false" customHeight="false" outlineLevel="0" collapsed="false">
      <c r="B2" s="2" t="s">
        <v>16</v>
      </c>
    </row>
    <row r="3" customFormat="false" ht="15" hidden="false" customHeight="false" outlineLevel="0" collapsed="false">
      <c r="B3" s="3" t="s">
        <v>17</v>
      </c>
      <c r="C3" s="3"/>
      <c r="D3" s="3"/>
      <c r="E3" s="3"/>
      <c r="F3" s="3"/>
      <c r="G3" s="3"/>
      <c r="H3" s="3"/>
    </row>
    <row r="5" customFormat="false" ht="15" hidden="false" customHeight="false" outlineLevel="0" collapsed="false"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</row>
    <row r="6" customFormat="false" ht="15" hidden="false" customHeight="false" outlineLevel="0" collapsed="false">
      <c r="B6" s="14" t="s">
        <v>25</v>
      </c>
      <c r="C6" s="15" t="n">
        <v>8</v>
      </c>
      <c r="D6" s="15" t="n">
        <v>5</v>
      </c>
      <c r="E6" s="15" t="n">
        <v>2</v>
      </c>
      <c r="F6" s="16" t="n">
        <v>9000</v>
      </c>
      <c r="G6" s="17" t="n">
        <f aca="false">IFERROR(E6/D6,"")</f>
        <v>0.4</v>
      </c>
      <c r="H6" s="18" t="n">
        <f aca="false">IFERROR(F6/E6,"")</f>
        <v>4500</v>
      </c>
    </row>
    <row r="7" customFormat="false" ht="15" hidden="false" customHeight="false" outlineLevel="0" collapsed="false">
      <c r="B7" s="14" t="s">
        <v>26</v>
      </c>
      <c r="C7" s="15" t="n">
        <v>10</v>
      </c>
      <c r="D7" s="15" t="n">
        <v>6</v>
      </c>
      <c r="E7" s="15" t="n">
        <v>3</v>
      </c>
      <c r="F7" s="16" t="n">
        <v>13500</v>
      </c>
      <c r="G7" s="17" t="n">
        <f aca="false">IFERROR(E7/D7,"")</f>
        <v>0.5</v>
      </c>
      <c r="H7" s="18" t="n">
        <f aca="false">IFERROR(F7/E7,"")</f>
        <v>4500</v>
      </c>
    </row>
    <row r="8" customFormat="false" ht="15" hidden="false" customHeight="false" outlineLevel="0" collapsed="false">
      <c r="B8" s="14" t="s">
        <v>27</v>
      </c>
      <c r="C8" s="15" t="n">
        <v>12</v>
      </c>
      <c r="D8" s="15" t="n">
        <v>7</v>
      </c>
      <c r="E8" s="15" t="n">
        <v>4</v>
      </c>
      <c r="F8" s="16" t="n">
        <v>18000</v>
      </c>
      <c r="G8" s="17" t="n">
        <f aca="false">IFERROR(E8/D8,"")</f>
        <v>0.571428571428571</v>
      </c>
      <c r="H8" s="18" t="n">
        <f aca="false">IFERROR(F8/E8,"")</f>
        <v>4500</v>
      </c>
    </row>
    <row r="9" customFormat="false" ht="15" hidden="false" customHeight="false" outlineLevel="0" collapsed="false">
      <c r="B9" s="14" t="s">
        <v>28</v>
      </c>
      <c r="C9" s="15" t="n">
        <v>9</v>
      </c>
      <c r="D9" s="15" t="n">
        <v>5</v>
      </c>
      <c r="E9" s="15" t="n">
        <v>3</v>
      </c>
      <c r="F9" s="16" t="n">
        <v>14500</v>
      </c>
      <c r="G9" s="17" t="n">
        <f aca="false">IFERROR(E9/D9,"")</f>
        <v>0.6</v>
      </c>
      <c r="H9" s="18" t="n">
        <f aca="false">IFERROR(F9/E9,"")</f>
        <v>4833.33333333333</v>
      </c>
    </row>
    <row r="10" customFormat="false" ht="15" hidden="false" customHeight="false" outlineLevel="0" collapsed="false">
      <c r="B10" s="14" t="s">
        <v>29</v>
      </c>
      <c r="C10" s="15" t="n">
        <v>7</v>
      </c>
      <c r="D10" s="15" t="n">
        <v>4</v>
      </c>
      <c r="E10" s="15" t="n">
        <v>2</v>
      </c>
      <c r="F10" s="16" t="n">
        <v>9500</v>
      </c>
      <c r="G10" s="17" t="n">
        <f aca="false">IFERROR(E10/D10,"")</f>
        <v>0.5</v>
      </c>
      <c r="H10" s="18" t="n">
        <f aca="false">IFERROR(F10/E10,"")</f>
        <v>4750</v>
      </c>
    </row>
    <row r="11" customFormat="false" ht="15" hidden="false" customHeight="false" outlineLevel="0" collapsed="false">
      <c r="B11" s="14" t="s">
        <v>30</v>
      </c>
      <c r="C11" s="15" t="n">
        <v>8</v>
      </c>
      <c r="D11" s="15" t="n">
        <v>5</v>
      </c>
      <c r="E11" s="15" t="n">
        <v>3</v>
      </c>
      <c r="F11" s="16" t="n">
        <v>15000</v>
      </c>
      <c r="G11" s="17" t="n">
        <f aca="false">IFERROR(E11/D11,"")</f>
        <v>0.6</v>
      </c>
      <c r="H11" s="18" t="n">
        <f aca="false">IFERROR(F11/E11,"")</f>
        <v>5000</v>
      </c>
    </row>
    <row r="12" customFormat="false" ht="15" hidden="false" customHeight="false" outlineLevel="0" collapsed="false">
      <c r="B12" s="14" t="s">
        <v>31</v>
      </c>
      <c r="C12" s="15"/>
      <c r="D12" s="15"/>
      <c r="E12" s="15"/>
      <c r="F12" s="16"/>
      <c r="G12" s="17" t="str">
        <f aca="false">IFERROR(E12/D12,"")</f>
        <v/>
      </c>
      <c r="H12" s="18" t="str">
        <f aca="false">IFERROR(F12/E12,"")</f>
        <v/>
      </c>
    </row>
    <row r="13" customFormat="false" ht="15" hidden="false" customHeight="false" outlineLevel="0" collapsed="false">
      <c r="B13" s="14" t="s">
        <v>32</v>
      </c>
      <c r="C13" s="15"/>
      <c r="D13" s="15"/>
      <c r="E13" s="15"/>
      <c r="F13" s="16"/>
      <c r="G13" s="17" t="str">
        <f aca="false">IFERROR(E13/D13,"")</f>
        <v/>
      </c>
      <c r="H13" s="18" t="str">
        <f aca="false">IFERROR(F13/E13,"")</f>
        <v/>
      </c>
    </row>
    <row r="14" customFormat="false" ht="15" hidden="false" customHeight="false" outlineLevel="0" collapsed="false">
      <c r="B14" s="14" t="s">
        <v>33</v>
      </c>
      <c r="C14" s="15"/>
      <c r="D14" s="15"/>
      <c r="E14" s="15"/>
      <c r="F14" s="16"/>
      <c r="G14" s="17" t="str">
        <f aca="false">IFERROR(E14/D14,"")</f>
        <v/>
      </c>
      <c r="H14" s="18" t="str">
        <f aca="false">IFERROR(F14/E14,"")</f>
        <v/>
      </c>
    </row>
    <row r="15" customFormat="false" ht="15" hidden="false" customHeight="false" outlineLevel="0" collapsed="false">
      <c r="B15" s="14" t="s">
        <v>34</v>
      </c>
      <c r="C15" s="15"/>
      <c r="D15" s="15"/>
      <c r="E15" s="15"/>
      <c r="F15" s="16"/>
      <c r="G15" s="17" t="str">
        <f aca="false">IFERROR(E15/D15,"")</f>
        <v/>
      </c>
      <c r="H15" s="18" t="str">
        <f aca="false">IFERROR(F15/E15,"")</f>
        <v/>
      </c>
    </row>
    <row r="16" customFormat="false" ht="15" hidden="false" customHeight="false" outlineLevel="0" collapsed="false">
      <c r="B16" s="14" t="s">
        <v>35</v>
      </c>
      <c r="C16" s="15"/>
      <c r="D16" s="15"/>
      <c r="E16" s="15"/>
      <c r="F16" s="16"/>
      <c r="G16" s="17" t="str">
        <f aca="false">IFERROR(E16/D16,"")</f>
        <v/>
      </c>
      <c r="H16" s="18" t="str">
        <f aca="false">IFERROR(F16/E16,"")</f>
        <v/>
      </c>
    </row>
    <row r="17" customFormat="false" ht="15" hidden="false" customHeight="false" outlineLevel="0" collapsed="false">
      <c r="B17" s="14" t="s">
        <v>36</v>
      </c>
      <c r="C17" s="15"/>
      <c r="D17" s="15"/>
      <c r="E17" s="15"/>
      <c r="F17" s="16"/>
      <c r="G17" s="17" t="str">
        <f aca="false">IFERROR(E17/D17,"")</f>
        <v/>
      </c>
      <c r="H17" s="18" t="str">
        <f aca="false">IFERROR(F17/E17,"")</f>
        <v/>
      </c>
    </row>
    <row r="18" customFormat="false" ht="15" hidden="false" customHeight="false" outlineLevel="0" collapsed="false">
      <c r="B18" s="19" t="s">
        <v>37</v>
      </c>
      <c r="C18" s="20" t="n">
        <f aca="false">SUM(C6:C17)</f>
        <v>54</v>
      </c>
      <c r="D18" s="20" t="n">
        <f aca="false">SUM(D6:D17)</f>
        <v>32</v>
      </c>
      <c r="E18" s="20" t="n">
        <f aca="false">SUM(E6:E17)</f>
        <v>17</v>
      </c>
      <c r="F18" s="21" t="n">
        <f aca="false">SUM(F6:F17)</f>
        <v>79500</v>
      </c>
      <c r="G18" s="22" t="n">
        <f aca="false">IFERROR(E18/D18,"")</f>
        <v>0.53125</v>
      </c>
      <c r="H18" s="21" t="n">
        <f aca="false">IFERROR(F18/E18,"")</f>
        <v>4676.47058823529</v>
      </c>
    </row>
  </sheetData>
  <mergeCells count="1">
    <mergeCell ref="B3:H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0"/>
    <col collapsed="false" customWidth="true" hidden="false" outlineLevel="0" max="4" min="3" style="0" width="11"/>
    <col collapsed="false" customWidth="true" hidden="false" outlineLevel="0" max="5" min="5" style="0" width="13"/>
    <col collapsed="false" customWidth="true" hidden="false" outlineLevel="0" max="6" min="6" style="0" width="16"/>
  </cols>
  <sheetData>
    <row r="2" customFormat="false" ht="22.05" hidden="false" customHeight="false" outlineLevel="0" collapsed="false">
      <c r="B2" s="2" t="s">
        <v>38</v>
      </c>
    </row>
    <row r="3" customFormat="false" ht="15" hidden="false" customHeight="false" outlineLevel="0" collapsed="false">
      <c r="B3" s="3" t="s">
        <v>39</v>
      </c>
      <c r="C3" s="3"/>
      <c r="D3" s="3"/>
      <c r="E3" s="3"/>
      <c r="F3" s="3"/>
    </row>
    <row r="5" customFormat="false" ht="15" hidden="false" customHeight="false" outlineLevel="0" collapsed="false">
      <c r="B5" s="13" t="s">
        <v>40</v>
      </c>
      <c r="C5" s="13" t="s">
        <v>19</v>
      </c>
      <c r="D5" s="13" t="s">
        <v>21</v>
      </c>
      <c r="E5" s="13" t="s">
        <v>41</v>
      </c>
      <c r="F5" s="13" t="s">
        <v>42</v>
      </c>
    </row>
    <row r="6" customFormat="false" ht="15" hidden="false" customHeight="false" outlineLevel="0" collapsed="false">
      <c r="B6" s="14" t="s">
        <v>43</v>
      </c>
      <c r="C6" s="15" t="n">
        <v>32</v>
      </c>
      <c r="D6" s="15" t="n">
        <v>9</v>
      </c>
      <c r="E6" s="17" t="n">
        <f aca="false">IFERROR(C6/$C$11,"")</f>
        <v>0.347826086956522</v>
      </c>
      <c r="F6" s="17" t="n">
        <f aca="false">IFERROR(D6/C6,"")</f>
        <v>0.28125</v>
      </c>
    </row>
    <row r="7" customFormat="false" ht="15" hidden="false" customHeight="false" outlineLevel="0" collapsed="false">
      <c r="B7" s="14" t="s">
        <v>44</v>
      </c>
      <c r="C7" s="15" t="n">
        <v>18</v>
      </c>
      <c r="D7" s="15" t="n">
        <v>7</v>
      </c>
      <c r="E7" s="17" t="n">
        <f aca="false">IFERROR(C7/$C$11,"")</f>
        <v>0.195652173913044</v>
      </c>
      <c r="F7" s="17" t="n">
        <f aca="false">IFERROR(D7/C7,"")</f>
        <v>0.388888888888889</v>
      </c>
    </row>
    <row r="8" customFormat="false" ht="15" hidden="false" customHeight="false" outlineLevel="0" collapsed="false">
      <c r="B8" s="14" t="s">
        <v>45</v>
      </c>
      <c r="C8" s="15" t="n">
        <v>14</v>
      </c>
      <c r="D8" s="15" t="n">
        <v>8</v>
      </c>
      <c r="E8" s="17" t="n">
        <f aca="false">IFERROR(C8/$C$11,"")</f>
        <v>0.152173913043478</v>
      </c>
      <c r="F8" s="17" t="n">
        <f aca="false">IFERROR(D8/C8,"")</f>
        <v>0.571428571428571</v>
      </c>
    </row>
    <row r="9" customFormat="false" ht="15" hidden="false" customHeight="false" outlineLevel="0" collapsed="false">
      <c r="B9" s="14" t="s">
        <v>46</v>
      </c>
      <c r="C9" s="15" t="n">
        <v>20</v>
      </c>
      <c r="D9" s="15" t="n">
        <v>10</v>
      </c>
      <c r="E9" s="17" t="n">
        <f aca="false">IFERROR(C9/$C$11,"")</f>
        <v>0.217391304347826</v>
      </c>
      <c r="F9" s="17" t="n">
        <f aca="false">IFERROR(D9/C9,"")</f>
        <v>0.5</v>
      </c>
    </row>
    <row r="10" customFormat="false" ht="15" hidden="false" customHeight="false" outlineLevel="0" collapsed="false">
      <c r="B10" s="14" t="s">
        <v>47</v>
      </c>
      <c r="C10" s="15" t="n">
        <v>8</v>
      </c>
      <c r="D10" s="15" t="n">
        <v>2</v>
      </c>
      <c r="E10" s="17" t="n">
        <f aca="false">IFERROR(C10/$C$11,"")</f>
        <v>0.0869565217391304</v>
      </c>
      <c r="F10" s="17" t="n">
        <f aca="false">IFERROR(D10/C10,"")</f>
        <v>0.25</v>
      </c>
    </row>
    <row r="11" customFormat="false" ht="15" hidden="false" customHeight="false" outlineLevel="0" collapsed="false">
      <c r="B11" s="19" t="s">
        <v>48</v>
      </c>
      <c r="C11" s="20" t="n">
        <f aca="false">SUM(C6:C10)</f>
        <v>92</v>
      </c>
      <c r="D11" s="20" t="n">
        <f aca="false">SUM(D6:D10)</f>
        <v>36</v>
      </c>
      <c r="E11" s="22" t="n">
        <f aca="false">IFERROR(C11/C11,"")</f>
        <v>1</v>
      </c>
      <c r="F11" s="22" t="n">
        <f aca="false">IFERROR(D11/C11,"")</f>
        <v>0.391304347826087</v>
      </c>
    </row>
  </sheetData>
  <mergeCells count="1">
    <mergeCell ref="B3:F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2026-06-09T13:17:03Z</dcterms:created>
  <dc:creator>openpyxl</dc:creator>
  <dc:description/>
  <dc:language>en-US</dc:language>
  <cp:lastModifiedBy/>
  <dcterms:modified xsi:type="dcterms:W3CDTF">2026-06-09T13:17:03Z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